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io/Documents/IVCMEP/2024/JSC/Environmental Health/"/>
    </mc:Choice>
  </mc:AlternateContent>
  <xr:revisionPtr revIDLastSave="0" documentId="13_ncr:1_{90063F0F-DCDB-5246-ADE1-4811EA559413}" xr6:coauthVersionLast="47" xr6:coauthVersionMax="47" xr10:uidLastSave="{00000000-0000-0000-0000-000000000000}"/>
  <bookViews>
    <workbookView xWindow="0" yWindow="500" windowWidth="28800" windowHeight="17500" activeTab="2" xr2:uid="{2AB3A05B-4B58-734C-AC9E-1ED5AA5FE0A1}"/>
  </bookViews>
  <sheets>
    <sheet name="240731std_share" sheetId="1" r:id="rId1"/>
    <sheet name="240731sample_share" sheetId="2" r:id="rId2"/>
    <sheet name="240731calculation" sheetId="3" r:id="rId3"/>
  </sheets>
  <definedNames>
    <definedName name="_xlnm._FilterDatabase" localSheetId="2" hidden="1">'240731calculation'!$F$1:$F$25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3" i="3"/>
  <c r="E3" i="3" s="1"/>
  <c r="E25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4" i="2"/>
  <c r="E3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C11" i="1"/>
  <c r="C10" i="1"/>
</calcChain>
</file>

<file path=xl/sharedStrings.xml><?xml version="1.0" encoding="utf-8"?>
<sst xmlns="http://schemas.openxmlformats.org/spreadsheetml/2006/main" count="103" uniqueCount="49">
  <si>
    <t>No.</t>
  </si>
  <si>
    <t>STD [ng]</t>
  </si>
  <si>
    <t>LOW</t>
  </si>
  <si>
    <t>Peak[ON]</t>
    <phoneticPr fontId="1"/>
  </si>
  <si>
    <t>Sample No.</t>
  </si>
  <si>
    <t>SVOL [mg]</t>
  </si>
  <si>
    <t>PEAK[ ON]</t>
  </si>
  <si>
    <t>scatter plot</t>
    <phoneticPr fontId="1"/>
  </si>
  <si>
    <t>y</t>
    <phoneticPr fontId="1"/>
  </si>
  <si>
    <t>x(Hg amount[ng])</t>
    <phoneticPr fontId="1"/>
  </si>
  <si>
    <t>slope</t>
  </si>
  <si>
    <t>slope</t>
    <phoneticPr fontId="1"/>
  </si>
  <si>
    <t>intercept</t>
  </si>
  <si>
    <t>intercept</t>
    <phoneticPr fontId="1"/>
  </si>
  <si>
    <t>=slope(y,x)</t>
  </si>
  <si>
    <t>=slope(y,x)</t>
    <phoneticPr fontId="1"/>
  </si>
  <si>
    <t>=intercept(y,x)</t>
  </si>
  <si>
    <t>=intercept(y,x)</t>
    <phoneticPr fontId="1"/>
  </si>
  <si>
    <t>result</t>
    <phoneticPr fontId="1"/>
  </si>
  <si>
    <t>Excel input</t>
    <phoneticPr fontId="1"/>
  </si>
  <si>
    <t>ng(Hg)/mg(Sample)</t>
    <phoneticPr fontId="1"/>
  </si>
  <si>
    <t>sample weight</t>
    <phoneticPr fontId="1"/>
  </si>
  <si>
    <t>Sample type</t>
  </si>
  <si>
    <t>Sample description</t>
  </si>
  <si>
    <t>How often do you eat seafood?</t>
  </si>
  <si>
    <t>Hair</t>
  </si>
  <si>
    <t>2.5g</t>
  </si>
  <si>
    <t>A few (2-3)  times in a month</t>
  </si>
  <si>
    <t>1.6 mg</t>
  </si>
  <si>
    <t>Nail</t>
  </si>
  <si>
    <t>Several (4-5) times in a week</t>
  </si>
  <si>
    <t>14.2mg  (right hand)</t>
  </si>
  <si>
    <t>10.9mg</t>
  </si>
  <si>
    <t>6.8mg Left hand nail</t>
  </si>
  <si>
    <t>A few(2-3) times in a week</t>
  </si>
  <si>
    <t>1com from root</t>
  </si>
  <si>
    <t>6.4mg Right hand nails</t>
  </si>
  <si>
    <t>weight：13.5</t>
  </si>
  <si>
    <t>Once a week</t>
  </si>
  <si>
    <t>weight：5.2mg</t>
  </si>
  <si>
    <t>I put in some non-root hair, and my hair is dyed</t>
  </si>
  <si>
    <t>1cm root , hair dyed 2 months ago</t>
  </si>
  <si>
    <t>Put some hair which not roots
The hair is dyed.</t>
  </si>
  <si>
    <t>ADD SOME ARE NOT THE ROOTS</t>
  </si>
  <si>
    <t>2cm from root</t>
  </si>
  <si>
    <t>30-40cm from root</t>
  </si>
  <si>
    <t>1cm from root</t>
  </si>
  <si>
    <t>2cm from root</t>
    <phoneticPr fontId="1"/>
  </si>
  <si>
    <t xml:space="preserve">40 cm from root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</si>
</sst>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176" fontId="0" fillId="0" borderId="0" xfId="0" applyNumberFormat="1">
      <alignment vertical="center"/>
    </xf>
    <xf numFmtId="0" fontId="0" fillId="3" borderId="0" xfId="0" applyFill="1">
      <alignment vertical="center"/>
    </xf>
    <xf numFmtId="0" fontId="2" fillId="0" borderId="0" xfId="0" applyFont="1" applyAlignment="1"/>
    <xf numFmtId="0" fontId="3" fillId="4" borderId="0" xfId="0" applyFont="1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4" borderId="0" xfId="0" applyNumberFormat="1" applyFont="1" applyFill="1">
      <alignment vertical="center"/>
    </xf>
    <xf numFmtId="0" fontId="2" fillId="5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Standard curve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'240731std_share'!$B$3:$B$7</c:f>
              <c:numCache>
                <c:formatCode>General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2.5</c:v>
                </c:pt>
                <c:pt idx="4">
                  <c:v>5</c:v>
                </c:pt>
              </c:numCache>
            </c:numRef>
          </c:xVal>
          <c:yVal>
            <c:numRef>
              <c:f>'240731std_share'!$C$3:$C$7</c:f>
              <c:numCache>
                <c:formatCode>General</c:formatCode>
                <c:ptCount val="5"/>
                <c:pt idx="0">
                  <c:v>5.8500000000000002E-4</c:v>
                </c:pt>
                <c:pt idx="1">
                  <c:v>8.7860000000000004E-3</c:v>
                </c:pt>
                <c:pt idx="2">
                  <c:v>1.9141999999999999E-2</c:v>
                </c:pt>
                <c:pt idx="3">
                  <c:v>5.2247000000000002E-2</c:v>
                </c:pt>
                <c:pt idx="4">
                  <c:v>0.105585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C0-9A43-A663-28F49A828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7312240"/>
        <c:axId val="1735744832"/>
      </c:scatterChart>
      <c:valAx>
        <c:axId val="1707312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Hg</a:t>
                </a:r>
                <a:r>
                  <a:rPr lang="en-US" altLang="ja-JP" baseline="0"/>
                  <a:t> [ng]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5744832"/>
        <c:crosses val="autoZero"/>
        <c:crossBetween val="midCat"/>
      </c:valAx>
      <c:valAx>
        <c:axId val="173574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Peak</a:t>
                </a:r>
                <a:r>
                  <a:rPr lang="en-US" altLang="ja-JP" baseline="0"/>
                  <a:t> area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312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Standard curve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'240731std_share'!$B$3:$B$7</c:f>
              <c:numCache>
                <c:formatCode>General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2.5</c:v>
                </c:pt>
                <c:pt idx="4">
                  <c:v>5</c:v>
                </c:pt>
              </c:numCache>
            </c:numRef>
          </c:xVal>
          <c:yVal>
            <c:numRef>
              <c:f>'240731std_share'!$C$3:$C$7</c:f>
              <c:numCache>
                <c:formatCode>General</c:formatCode>
                <c:ptCount val="5"/>
                <c:pt idx="0">
                  <c:v>5.8500000000000002E-4</c:v>
                </c:pt>
                <c:pt idx="1">
                  <c:v>8.7860000000000004E-3</c:v>
                </c:pt>
                <c:pt idx="2">
                  <c:v>1.9141999999999999E-2</c:v>
                </c:pt>
                <c:pt idx="3">
                  <c:v>5.2247000000000002E-2</c:v>
                </c:pt>
                <c:pt idx="4">
                  <c:v>0.105585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66-5049-BB77-5527CE63C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7312240"/>
        <c:axId val="1735744832"/>
      </c:scatterChart>
      <c:valAx>
        <c:axId val="1707312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Hg</a:t>
                </a:r>
                <a:r>
                  <a:rPr lang="en-US" altLang="ja-JP" baseline="0"/>
                  <a:t> [ng]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5744832"/>
        <c:crosses val="autoZero"/>
        <c:crossBetween val="midCat"/>
      </c:valAx>
      <c:valAx>
        <c:axId val="173574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Peak</a:t>
                </a:r>
                <a:r>
                  <a:rPr lang="en-US" altLang="ja-JP" baseline="0"/>
                  <a:t> area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312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Standard curve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'240731std_share'!$B$3:$B$7</c:f>
              <c:numCache>
                <c:formatCode>General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2.5</c:v>
                </c:pt>
                <c:pt idx="4">
                  <c:v>5</c:v>
                </c:pt>
              </c:numCache>
            </c:numRef>
          </c:xVal>
          <c:yVal>
            <c:numRef>
              <c:f>'240731std_share'!$C$3:$C$7</c:f>
              <c:numCache>
                <c:formatCode>General</c:formatCode>
                <c:ptCount val="5"/>
                <c:pt idx="0">
                  <c:v>5.8500000000000002E-4</c:v>
                </c:pt>
                <c:pt idx="1">
                  <c:v>8.7860000000000004E-3</c:v>
                </c:pt>
                <c:pt idx="2">
                  <c:v>1.9141999999999999E-2</c:v>
                </c:pt>
                <c:pt idx="3">
                  <c:v>5.2247000000000002E-2</c:v>
                </c:pt>
                <c:pt idx="4">
                  <c:v>0.105585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5E-9145-BA64-5FDE4F63E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7312240"/>
        <c:axId val="1735744832"/>
      </c:scatterChart>
      <c:valAx>
        <c:axId val="1707312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Hg</a:t>
                </a:r>
                <a:r>
                  <a:rPr lang="en-US" altLang="ja-JP" baseline="0"/>
                  <a:t> [ng]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5744832"/>
        <c:crosses val="autoZero"/>
        <c:crossBetween val="midCat"/>
      </c:valAx>
      <c:valAx>
        <c:axId val="173574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Peak</a:t>
                </a:r>
                <a:r>
                  <a:rPr lang="en-US" altLang="ja-JP" baseline="0"/>
                  <a:t> area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312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77209</xdr:colOff>
      <xdr:row>4</xdr:row>
      <xdr:rowOff>114877</xdr:rowOff>
    </xdr:from>
    <xdr:to>
      <xdr:col>9</xdr:col>
      <xdr:colOff>266988</xdr:colOff>
      <xdr:row>16</xdr:row>
      <xdr:rowOff>108238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EE6B74-D902-0AD2-95F2-19DD646B3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391045</xdr:colOff>
      <xdr:row>11</xdr:row>
      <xdr:rowOff>152921</xdr:rowOff>
    </xdr:from>
    <xdr:to>
      <xdr:col>5</xdr:col>
      <xdr:colOff>609945</xdr:colOff>
      <xdr:row>12</xdr:row>
      <xdr:rowOff>119264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3F3B1E0F-094E-C253-35E3-733707A3CBF4}"/>
            </a:ext>
          </a:extLst>
        </xdr:cNvPr>
        <xdr:cNvSpPr/>
      </xdr:nvSpPr>
      <xdr:spPr>
        <a:xfrm>
          <a:off x="5153545" y="2931046"/>
          <a:ext cx="218900" cy="21890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53162</xdr:colOff>
      <xdr:row>5</xdr:row>
      <xdr:rowOff>43933</xdr:rowOff>
    </xdr:from>
    <xdr:to>
      <xdr:col>12</xdr:col>
      <xdr:colOff>242941</xdr:colOff>
      <xdr:row>17</xdr:row>
      <xdr:rowOff>19976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0ADE8E-A18F-324D-A190-C89474E2F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1562099</xdr:colOff>
      <xdr:row>4</xdr:row>
      <xdr:rowOff>104775</xdr:rowOff>
    </xdr:from>
    <xdr:to>
      <xdr:col>14</xdr:col>
      <xdr:colOff>177078</xdr:colOff>
      <xdr:row>16</xdr:row>
      <xdr:rowOff>80818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D750D6-F6E0-D845-B5EC-AD1B12842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C68A-77B1-7A40-93BA-46D6B969AAB2}">
  <dimension ref="A1:G11"/>
  <sheetViews>
    <sheetView zoomScale="89" workbookViewId="0">
      <selection activeCell="E31" sqref="E31"/>
    </sheetView>
  </sheetViews>
  <sheetFormatPr baseColWidth="10" defaultRowHeight="20"/>
  <cols>
    <col min="2" max="2" width="16.42578125" customWidth="1"/>
  </cols>
  <sheetData>
    <row r="1" spans="1:7">
      <c r="A1" t="s">
        <v>0</v>
      </c>
      <c r="B1" t="s">
        <v>1</v>
      </c>
      <c r="C1" t="s">
        <v>2</v>
      </c>
    </row>
    <row r="2" spans="1:7">
      <c r="C2" t="s">
        <v>3</v>
      </c>
    </row>
    <row r="3" spans="1:7">
      <c r="A3">
        <v>0</v>
      </c>
      <c r="B3">
        <v>0</v>
      </c>
      <c r="C3">
        <v>5.8500000000000002E-4</v>
      </c>
    </row>
    <row r="4" spans="1:7">
      <c r="A4">
        <v>1</v>
      </c>
      <c r="B4">
        <v>0.5</v>
      </c>
      <c r="C4">
        <v>8.7860000000000004E-3</v>
      </c>
      <c r="G4" t="s">
        <v>7</v>
      </c>
    </row>
    <row r="5" spans="1:7">
      <c r="A5">
        <v>2</v>
      </c>
      <c r="B5">
        <v>1</v>
      </c>
      <c r="C5">
        <v>1.9141999999999999E-2</v>
      </c>
    </row>
    <row r="6" spans="1:7">
      <c r="A6">
        <v>3</v>
      </c>
      <c r="B6">
        <v>2.5</v>
      </c>
      <c r="C6">
        <v>5.2247000000000002E-2</v>
      </c>
    </row>
    <row r="7" spans="1:7">
      <c r="A7">
        <v>4</v>
      </c>
      <c r="B7">
        <v>5</v>
      </c>
      <c r="C7">
        <v>0.105585</v>
      </c>
    </row>
    <row r="10" spans="1:7">
      <c r="A10" t="s">
        <v>11</v>
      </c>
      <c r="B10" s="2" t="s">
        <v>15</v>
      </c>
      <c r="C10">
        <f>SLOPE(C3:C7,B3:B7)</f>
        <v>2.1267269938650302E-2</v>
      </c>
    </row>
    <row r="11" spans="1:7">
      <c r="A11" t="s">
        <v>13</v>
      </c>
      <c r="B11" s="2" t="s">
        <v>17</v>
      </c>
      <c r="C11">
        <f>INTERCEPT(C3:C7,B3:B7)</f>
        <v>-1.0120858895705451E-3</v>
      </c>
    </row>
  </sheetData>
  <phoneticPr fontId="1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7245-3444-C147-87AB-88082676E3E6}">
  <dimension ref="A1:J25"/>
  <sheetViews>
    <sheetView zoomScale="86" workbookViewId="0">
      <selection activeCell="I22" sqref="I22"/>
    </sheetView>
  </sheetViews>
  <sheetFormatPr baseColWidth="10" defaultRowHeight="20"/>
  <cols>
    <col min="4" max="4" width="15.7109375" customWidth="1"/>
    <col min="5" max="5" width="17.7109375" customWidth="1"/>
  </cols>
  <sheetData>
    <row r="1" spans="1:10">
      <c r="B1" t="s">
        <v>21</v>
      </c>
      <c r="C1" s="1" t="s">
        <v>8</v>
      </c>
      <c r="D1" s="4" t="s">
        <v>9</v>
      </c>
      <c r="E1" t="s">
        <v>20</v>
      </c>
      <c r="I1" t="s">
        <v>19</v>
      </c>
      <c r="J1" t="s">
        <v>18</v>
      </c>
    </row>
    <row r="2" spans="1:10">
      <c r="A2" t="s">
        <v>4</v>
      </c>
      <c r="B2" t="s">
        <v>5</v>
      </c>
      <c r="C2" t="s">
        <v>6</v>
      </c>
      <c r="H2" t="s">
        <v>10</v>
      </c>
      <c r="I2" s="2" t="s">
        <v>14</v>
      </c>
      <c r="J2">
        <v>2.1267269938650302E-2</v>
      </c>
    </row>
    <row r="3" spans="1:10">
      <c r="A3">
        <v>1</v>
      </c>
      <c r="B3">
        <v>2.5</v>
      </c>
      <c r="C3">
        <v>1.3955E-2</v>
      </c>
      <c r="D3" s="3">
        <f>(C3-$J$3)/$J$2</f>
        <v>0.70376150454412345</v>
      </c>
      <c r="E3" s="3">
        <f>D3/B3</f>
        <v>0.28150460181764936</v>
      </c>
      <c r="H3" t="s">
        <v>12</v>
      </c>
      <c r="I3" t="s">
        <v>16</v>
      </c>
      <c r="J3">
        <v>-1.0120858895705451E-3</v>
      </c>
    </row>
    <row r="4" spans="1:10">
      <c r="A4">
        <v>2</v>
      </c>
      <c r="B4">
        <v>1.4</v>
      </c>
      <c r="C4">
        <v>4.6829999999999997E-3</v>
      </c>
      <c r="D4" s="3">
        <f t="shared" ref="D4:D25" si="0">(C4-$J$3)/$J$2</f>
        <v>0.26778641104378514</v>
      </c>
      <c r="E4" s="3">
        <f>D4/B4</f>
        <v>0.19127600788841798</v>
      </c>
    </row>
    <row r="5" spans="1:10">
      <c r="A5">
        <v>3</v>
      </c>
      <c r="B5">
        <v>2</v>
      </c>
      <c r="C5">
        <v>5.6020000000000002E-3</v>
      </c>
      <c r="D5" s="3">
        <f t="shared" si="0"/>
        <v>0.31099835139395893</v>
      </c>
      <c r="E5" s="3">
        <f t="shared" ref="E5:E24" si="1">D5/B5</f>
        <v>0.15549917569697946</v>
      </c>
    </row>
    <row r="6" spans="1:10">
      <c r="A6">
        <v>4</v>
      </c>
      <c r="B6">
        <v>1.6</v>
      </c>
      <c r="C6">
        <v>1.2285000000000001E-2</v>
      </c>
      <c r="D6" s="3">
        <f t="shared" si="0"/>
        <v>0.62523708627993402</v>
      </c>
      <c r="E6" s="3">
        <f t="shared" si="1"/>
        <v>0.39077317892495872</v>
      </c>
    </row>
    <row r="7" spans="1:10">
      <c r="A7">
        <v>5</v>
      </c>
      <c r="B7">
        <v>9.5</v>
      </c>
      <c r="C7">
        <v>7.6285000000000006E-2</v>
      </c>
      <c r="D7" s="3">
        <f t="shared" si="0"/>
        <v>3.634556109578214</v>
      </c>
      <c r="E7" s="3">
        <f t="shared" si="1"/>
        <v>0.38258485363981198</v>
      </c>
    </row>
    <row r="8" spans="1:10">
      <c r="A8">
        <v>6</v>
      </c>
      <c r="B8">
        <v>14.2</v>
      </c>
      <c r="C8">
        <v>0.105536</v>
      </c>
      <c r="D8" s="3">
        <f t="shared" si="0"/>
        <v>5.0099559650547452</v>
      </c>
      <c r="E8" s="3">
        <f t="shared" si="1"/>
        <v>0.35281380035596799</v>
      </c>
    </row>
    <row r="9" spans="1:10">
      <c r="A9">
        <v>7</v>
      </c>
      <c r="B9">
        <v>10.9</v>
      </c>
      <c r="C9">
        <v>8.3659999999999998E-2</v>
      </c>
      <c r="D9" s="3">
        <f t="shared" si="0"/>
        <v>3.9813331064036013</v>
      </c>
      <c r="E9" s="3">
        <f t="shared" si="1"/>
        <v>0.36525991801867902</v>
      </c>
    </row>
    <row r="10" spans="1:10">
      <c r="A10">
        <v>8</v>
      </c>
      <c r="B10">
        <v>6.8</v>
      </c>
      <c r="C10">
        <v>2.3043000000000001E-2</v>
      </c>
      <c r="D10" s="3">
        <f t="shared" si="0"/>
        <v>1.1310848058524794</v>
      </c>
      <c r="E10" s="3">
        <f t="shared" si="1"/>
        <v>0.16633600086065875</v>
      </c>
    </row>
    <row r="11" spans="1:10">
      <c r="A11">
        <v>9</v>
      </c>
      <c r="B11">
        <v>2.1</v>
      </c>
      <c r="C11">
        <v>7.4310000000000001E-3</v>
      </c>
      <c r="D11" s="3">
        <f t="shared" si="0"/>
        <v>0.39699904660665508</v>
      </c>
      <c r="E11" s="3">
        <f t="shared" si="1"/>
        <v>0.18904716505078811</v>
      </c>
    </row>
    <row r="12" spans="1:10">
      <c r="A12">
        <v>10</v>
      </c>
      <c r="B12">
        <v>6.4</v>
      </c>
      <c r="C12">
        <v>1.8391999999999999E-2</v>
      </c>
      <c r="D12" s="3">
        <f t="shared" si="0"/>
        <v>0.91239194995622452</v>
      </c>
      <c r="E12" s="3">
        <f t="shared" si="1"/>
        <v>0.14256124218066007</v>
      </c>
    </row>
    <row r="13" spans="1:10">
      <c r="A13">
        <v>21</v>
      </c>
      <c r="B13">
        <v>13.5</v>
      </c>
      <c r="C13">
        <v>3.2188000000000001E-2</v>
      </c>
      <c r="D13" s="3">
        <f t="shared" si="0"/>
        <v>1.5610882819159602</v>
      </c>
      <c r="E13" s="3">
        <f t="shared" si="1"/>
        <v>0.11563616903081186</v>
      </c>
    </row>
    <row r="14" spans="1:10">
      <c r="A14">
        <v>22</v>
      </c>
      <c r="B14">
        <v>5.2</v>
      </c>
      <c r="C14">
        <v>1.8411E-2</v>
      </c>
      <c r="D14" s="3">
        <f t="shared" si="0"/>
        <v>0.91328534154126628</v>
      </c>
      <c r="E14" s="3">
        <f t="shared" si="1"/>
        <v>0.17563179645024352</v>
      </c>
    </row>
    <row r="15" spans="1:10">
      <c r="A15">
        <v>23</v>
      </c>
      <c r="B15">
        <v>7.3</v>
      </c>
      <c r="C15">
        <v>3.2822999999999998E-2</v>
      </c>
      <c r="D15" s="3">
        <f t="shared" si="0"/>
        <v>1.5909463691002477</v>
      </c>
      <c r="E15" s="3">
        <f t="shared" si="1"/>
        <v>0.21793785878085586</v>
      </c>
    </row>
    <row r="16" spans="1:10">
      <c r="A16">
        <v>24</v>
      </c>
      <c r="B16">
        <v>3.4</v>
      </c>
      <c r="C16">
        <v>3.2490999999999999E-2</v>
      </c>
      <c r="D16" s="3">
        <f t="shared" si="0"/>
        <v>1.5753355266668878</v>
      </c>
      <c r="E16" s="3">
        <f t="shared" si="1"/>
        <v>0.46333397843143759</v>
      </c>
    </row>
    <row r="17" spans="1:5">
      <c r="A17">
        <v>25</v>
      </c>
      <c r="B17">
        <v>7.9</v>
      </c>
      <c r="C17">
        <v>1.6669E-2</v>
      </c>
      <c r="D17" s="3">
        <f t="shared" si="0"/>
        <v>0.83137543937586622</v>
      </c>
      <c r="E17" s="3">
        <f t="shared" si="1"/>
        <v>0.10523739738935015</v>
      </c>
    </row>
    <row r="18" spans="1:5">
      <c r="A18">
        <v>26</v>
      </c>
      <c r="B18">
        <v>3.9</v>
      </c>
      <c r="C18">
        <v>2.0004999999999998E-2</v>
      </c>
      <c r="D18" s="3">
        <f t="shared" si="0"/>
        <v>0.9882361934652889</v>
      </c>
      <c r="E18" s="3">
        <f t="shared" si="1"/>
        <v>0.2533938957603305</v>
      </c>
    </row>
    <row r="19" spans="1:5">
      <c r="A19">
        <v>27</v>
      </c>
      <c r="B19">
        <v>4.0999999999999996</v>
      </c>
      <c r="C19">
        <v>0.113672</v>
      </c>
      <c r="D19" s="3">
        <f t="shared" si="0"/>
        <v>5.3925156458915389</v>
      </c>
      <c r="E19" s="3">
        <f t="shared" si="1"/>
        <v>1.3152477185101314</v>
      </c>
    </row>
    <row r="20" spans="1:5">
      <c r="A20">
        <v>41</v>
      </c>
      <c r="B20">
        <v>3.3</v>
      </c>
      <c r="C20">
        <v>0.102754</v>
      </c>
      <c r="D20" s="3">
        <f t="shared" si="0"/>
        <v>4.8791446287607476</v>
      </c>
      <c r="E20" s="3">
        <f t="shared" si="1"/>
        <v>1.4785286753820448</v>
      </c>
    </row>
    <row r="21" spans="1:5">
      <c r="A21">
        <v>42</v>
      </c>
      <c r="B21">
        <v>5.8</v>
      </c>
      <c r="C21">
        <v>1.3455999999999999E-2</v>
      </c>
      <c r="D21" s="3">
        <f t="shared" si="0"/>
        <v>0.68029822028434472</v>
      </c>
      <c r="E21" s="3">
        <f t="shared" si="1"/>
        <v>0.11729279660074909</v>
      </c>
    </row>
    <row r="22" spans="1:5">
      <c r="A22">
        <v>43</v>
      </c>
      <c r="B22">
        <v>3.5</v>
      </c>
      <c r="C22">
        <v>4.1033E-2</v>
      </c>
      <c r="D22" s="3">
        <f t="shared" si="0"/>
        <v>1.9769855750577301</v>
      </c>
      <c r="E22" s="3">
        <f t="shared" si="1"/>
        <v>0.56485302144506577</v>
      </c>
    </row>
    <row r="23" spans="1:5">
      <c r="A23">
        <v>44</v>
      </c>
      <c r="B23">
        <v>3.7</v>
      </c>
      <c r="C23">
        <v>2.5048999999999998E-2</v>
      </c>
      <c r="D23" s="3">
        <f t="shared" si="0"/>
        <v>1.2254081489889848</v>
      </c>
      <c r="E23" s="3">
        <f t="shared" si="1"/>
        <v>0.33119139161864453</v>
      </c>
    </row>
    <row r="24" spans="1:5">
      <c r="A24">
        <v>45</v>
      </c>
      <c r="B24">
        <v>2</v>
      </c>
      <c r="C24">
        <v>3.9758000000000002E-2</v>
      </c>
      <c r="D24" s="3">
        <f t="shared" si="0"/>
        <v>1.91703429764046</v>
      </c>
      <c r="E24" s="3">
        <f t="shared" si="1"/>
        <v>0.95851714882022998</v>
      </c>
    </row>
    <row r="25" spans="1:5">
      <c r="A25">
        <v>46</v>
      </c>
      <c r="B25">
        <v>3.5</v>
      </c>
      <c r="C25">
        <v>2.9721000000000001E-2</v>
      </c>
      <c r="D25" s="3">
        <f t="shared" si="0"/>
        <v>1.4450884376897593</v>
      </c>
      <c r="E25" s="3">
        <f>D25/B25</f>
        <v>0.41288241076850263</v>
      </c>
    </row>
  </sheetData>
  <phoneticPr fontId="1"/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4B57-7FD6-8C4A-AEA1-862C18E85EAB}">
  <dimension ref="A1:L25"/>
  <sheetViews>
    <sheetView tabSelected="1" workbookViewId="0">
      <selection activeCell="F30" sqref="F30"/>
    </sheetView>
  </sheetViews>
  <sheetFormatPr baseColWidth="10" defaultRowHeight="20"/>
  <cols>
    <col min="4" max="4" width="15.7109375" customWidth="1"/>
    <col min="5" max="5" width="17.7109375" style="7" customWidth="1"/>
    <col min="6" max="6" width="17.7109375" customWidth="1"/>
    <col min="7" max="7" width="32.7109375" customWidth="1"/>
    <col min="8" max="8" width="23.85546875" customWidth="1"/>
    <col min="9" max="9" width="17.7109375" customWidth="1"/>
  </cols>
  <sheetData>
    <row r="1" spans="1:12">
      <c r="B1" t="s">
        <v>21</v>
      </c>
      <c r="C1" s="1" t="s">
        <v>8</v>
      </c>
      <c r="D1" s="4" t="s">
        <v>9</v>
      </c>
      <c r="E1" s="6" t="s">
        <v>20</v>
      </c>
      <c r="K1" t="s">
        <v>19</v>
      </c>
      <c r="L1" t="s">
        <v>18</v>
      </c>
    </row>
    <row r="2" spans="1:12">
      <c r="A2" t="s">
        <v>4</v>
      </c>
      <c r="B2" t="s">
        <v>5</v>
      </c>
      <c r="C2" t="s">
        <v>6</v>
      </c>
      <c r="F2" s="10" t="s">
        <v>22</v>
      </c>
      <c r="G2" s="10" t="s">
        <v>23</v>
      </c>
      <c r="H2" s="10" t="s">
        <v>24</v>
      </c>
      <c r="J2" t="s">
        <v>10</v>
      </c>
      <c r="K2" s="2" t="s">
        <v>14</v>
      </c>
      <c r="L2">
        <v>2.1267269938650302E-2</v>
      </c>
    </row>
    <row r="3" spans="1:12">
      <c r="A3">
        <v>1</v>
      </c>
      <c r="B3">
        <v>2.5</v>
      </c>
      <c r="C3">
        <v>1.3955E-2</v>
      </c>
      <c r="D3" s="3">
        <f>(C3-$L$3)/$L$2</f>
        <v>0.70376150454412345</v>
      </c>
      <c r="E3" s="8">
        <f>D3/B3</f>
        <v>0.28150460181764936</v>
      </c>
      <c r="F3" s="5" t="s">
        <v>25</v>
      </c>
      <c r="G3" s="5" t="s">
        <v>26</v>
      </c>
      <c r="H3" s="5" t="s">
        <v>27</v>
      </c>
      <c r="I3" s="3"/>
      <c r="J3" t="s">
        <v>12</v>
      </c>
      <c r="K3" t="s">
        <v>16</v>
      </c>
      <c r="L3">
        <v>-1.0120858895705451E-3</v>
      </c>
    </row>
    <row r="4" spans="1:12">
      <c r="A4">
        <v>2</v>
      </c>
      <c r="B4">
        <v>1.4</v>
      </c>
      <c r="C4">
        <v>4.6829999999999997E-3</v>
      </c>
      <c r="D4" s="3">
        <f t="shared" ref="D4:D25" si="0">(C4-$L$3)/$L$2</f>
        <v>0.26778641104378514</v>
      </c>
      <c r="E4" s="8">
        <f>D4/B4</f>
        <v>0.19127600788841798</v>
      </c>
      <c r="F4" s="5" t="s">
        <v>25</v>
      </c>
      <c r="G4" s="5">
        <v>1.4</v>
      </c>
      <c r="H4" s="5" t="s">
        <v>27</v>
      </c>
      <c r="I4" s="3"/>
    </row>
    <row r="5" spans="1:12">
      <c r="A5">
        <v>3</v>
      </c>
      <c r="B5">
        <v>2</v>
      </c>
      <c r="C5">
        <v>5.6020000000000002E-3</v>
      </c>
      <c r="D5" s="3">
        <f t="shared" si="0"/>
        <v>0.31099835139395893</v>
      </c>
      <c r="E5" s="8">
        <f t="shared" ref="E5:E24" si="1">D5/B5</f>
        <v>0.15549917569697946</v>
      </c>
      <c r="F5" s="5" t="s">
        <v>25</v>
      </c>
      <c r="G5" s="5">
        <v>2</v>
      </c>
      <c r="H5" s="5" t="s">
        <v>27</v>
      </c>
      <c r="I5" s="3"/>
    </row>
    <row r="6" spans="1:12">
      <c r="A6">
        <v>4</v>
      </c>
      <c r="B6">
        <v>1.6</v>
      </c>
      <c r="C6">
        <v>1.2285000000000001E-2</v>
      </c>
      <c r="D6" s="3">
        <f t="shared" si="0"/>
        <v>0.62523708627993402</v>
      </c>
      <c r="E6" s="8">
        <f t="shared" si="1"/>
        <v>0.39077317892495872</v>
      </c>
      <c r="F6" s="5" t="s">
        <v>25</v>
      </c>
      <c r="G6" s="5" t="s">
        <v>28</v>
      </c>
      <c r="H6" s="5" t="s">
        <v>27</v>
      </c>
      <c r="I6" s="3"/>
    </row>
    <row r="7" spans="1:12">
      <c r="A7">
        <v>5</v>
      </c>
      <c r="B7">
        <v>9.5</v>
      </c>
      <c r="C7">
        <v>7.6285000000000006E-2</v>
      </c>
      <c r="D7" s="3">
        <f t="shared" si="0"/>
        <v>3.634556109578214</v>
      </c>
      <c r="E7" s="8">
        <f t="shared" si="1"/>
        <v>0.38258485363981198</v>
      </c>
      <c r="F7" s="5" t="s">
        <v>29</v>
      </c>
      <c r="G7" s="5">
        <v>9.5</v>
      </c>
      <c r="H7" s="5" t="s">
        <v>30</v>
      </c>
      <c r="I7" s="3"/>
    </row>
    <row r="8" spans="1:12">
      <c r="A8">
        <v>6</v>
      </c>
      <c r="B8">
        <v>14.2</v>
      </c>
      <c r="C8">
        <v>0.105536</v>
      </c>
      <c r="D8" s="3">
        <f t="shared" si="0"/>
        <v>5.0099559650547452</v>
      </c>
      <c r="E8" s="8">
        <f t="shared" si="1"/>
        <v>0.35281380035596799</v>
      </c>
      <c r="F8" s="5" t="s">
        <v>29</v>
      </c>
      <c r="G8" s="5" t="s">
        <v>31</v>
      </c>
      <c r="H8" s="5" t="s">
        <v>27</v>
      </c>
      <c r="I8" s="3"/>
    </row>
    <row r="9" spans="1:12">
      <c r="A9">
        <v>7</v>
      </c>
      <c r="B9">
        <v>10.9</v>
      </c>
      <c r="C9">
        <v>8.3659999999999998E-2</v>
      </c>
      <c r="D9" s="3">
        <f t="shared" si="0"/>
        <v>3.9813331064036013</v>
      </c>
      <c r="E9" s="8">
        <f t="shared" si="1"/>
        <v>0.36525991801867902</v>
      </c>
      <c r="F9" s="5" t="s">
        <v>29</v>
      </c>
      <c r="G9" s="5" t="s">
        <v>32</v>
      </c>
      <c r="H9" s="5" t="s">
        <v>27</v>
      </c>
      <c r="I9" s="3"/>
    </row>
    <row r="10" spans="1:12">
      <c r="A10">
        <v>8</v>
      </c>
      <c r="B10">
        <v>6.8</v>
      </c>
      <c r="C10">
        <v>2.3043000000000001E-2</v>
      </c>
      <c r="D10" s="3">
        <f t="shared" si="0"/>
        <v>1.1310848058524794</v>
      </c>
      <c r="E10" s="8">
        <f t="shared" si="1"/>
        <v>0.16633600086065875</v>
      </c>
      <c r="F10" s="5" t="s">
        <v>29</v>
      </c>
      <c r="G10" s="5" t="s">
        <v>33</v>
      </c>
      <c r="H10" s="5" t="s">
        <v>34</v>
      </c>
      <c r="I10" s="3"/>
    </row>
    <row r="11" spans="1:12">
      <c r="A11">
        <v>9</v>
      </c>
      <c r="B11">
        <v>2.1</v>
      </c>
      <c r="C11">
        <v>7.4310000000000001E-3</v>
      </c>
      <c r="D11" s="3">
        <f t="shared" si="0"/>
        <v>0.39699904660665508</v>
      </c>
      <c r="E11" s="8">
        <f t="shared" si="1"/>
        <v>0.18904716505078811</v>
      </c>
      <c r="F11" s="5" t="s">
        <v>25</v>
      </c>
      <c r="G11" s="5" t="s">
        <v>35</v>
      </c>
      <c r="H11" s="5" t="s">
        <v>27</v>
      </c>
      <c r="I11" s="3"/>
    </row>
    <row r="12" spans="1:12">
      <c r="A12">
        <v>10</v>
      </c>
      <c r="B12">
        <v>6.4</v>
      </c>
      <c r="C12">
        <v>1.8391999999999999E-2</v>
      </c>
      <c r="D12" s="3">
        <f t="shared" si="0"/>
        <v>0.91239194995622452</v>
      </c>
      <c r="E12" s="8">
        <f t="shared" si="1"/>
        <v>0.14256124218066007</v>
      </c>
      <c r="F12" s="5" t="s">
        <v>29</v>
      </c>
      <c r="G12" s="5" t="s">
        <v>36</v>
      </c>
      <c r="H12" s="5" t="s">
        <v>34</v>
      </c>
      <c r="I12" s="3"/>
    </row>
    <row r="13" spans="1:12">
      <c r="A13">
        <v>21</v>
      </c>
      <c r="B13">
        <v>13.5</v>
      </c>
      <c r="C13">
        <v>3.2188000000000001E-2</v>
      </c>
      <c r="D13" s="3">
        <f t="shared" si="0"/>
        <v>1.5610882819159602</v>
      </c>
      <c r="E13" s="8">
        <f t="shared" si="1"/>
        <v>0.11563616903081186</v>
      </c>
      <c r="F13" s="5" t="s">
        <v>29</v>
      </c>
      <c r="G13" s="5" t="s">
        <v>37</v>
      </c>
      <c r="H13" s="5" t="s">
        <v>38</v>
      </c>
      <c r="I13" s="3"/>
    </row>
    <row r="14" spans="1:12">
      <c r="A14">
        <v>22</v>
      </c>
      <c r="B14">
        <v>5.2</v>
      </c>
      <c r="C14">
        <v>1.8411E-2</v>
      </c>
      <c r="D14" s="3">
        <f t="shared" si="0"/>
        <v>0.91328534154126628</v>
      </c>
      <c r="E14" s="8">
        <f t="shared" si="1"/>
        <v>0.17563179645024352</v>
      </c>
      <c r="F14" s="5" t="s">
        <v>25</v>
      </c>
      <c r="G14" s="5" t="s">
        <v>39</v>
      </c>
      <c r="H14" s="5" t="s">
        <v>34</v>
      </c>
      <c r="I14" s="3"/>
    </row>
    <row r="15" spans="1:12">
      <c r="A15">
        <v>23</v>
      </c>
      <c r="B15">
        <v>7.3</v>
      </c>
      <c r="C15">
        <v>3.2822999999999998E-2</v>
      </c>
      <c r="D15" s="3">
        <f t="shared" si="0"/>
        <v>1.5909463691002477</v>
      </c>
      <c r="E15" s="8">
        <f t="shared" si="1"/>
        <v>0.21793785878085586</v>
      </c>
      <c r="F15" s="5" t="s">
        <v>25</v>
      </c>
      <c r="G15" s="5" t="s">
        <v>40</v>
      </c>
      <c r="H15" s="5" t="s">
        <v>34</v>
      </c>
      <c r="I15" s="3"/>
    </row>
    <row r="16" spans="1:12">
      <c r="A16">
        <v>24</v>
      </c>
      <c r="B16">
        <v>3.4</v>
      </c>
      <c r="C16">
        <v>3.2490999999999999E-2</v>
      </c>
      <c r="D16" s="3">
        <f t="shared" si="0"/>
        <v>1.5753355266668878</v>
      </c>
      <c r="E16" s="8">
        <f t="shared" si="1"/>
        <v>0.46333397843143759</v>
      </c>
      <c r="F16" s="5" t="s">
        <v>25</v>
      </c>
      <c r="G16" s="5" t="s">
        <v>41</v>
      </c>
      <c r="H16" s="5" t="s">
        <v>27</v>
      </c>
      <c r="I16" s="3"/>
    </row>
    <row r="17" spans="1:9">
      <c r="A17">
        <v>25</v>
      </c>
      <c r="B17">
        <v>7.9</v>
      </c>
      <c r="C17">
        <v>1.6669E-2</v>
      </c>
      <c r="D17" s="3">
        <f t="shared" si="0"/>
        <v>0.83137543937586622</v>
      </c>
      <c r="E17" s="8">
        <f t="shared" si="1"/>
        <v>0.10523739738935015</v>
      </c>
      <c r="F17" s="5" t="s">
        <v>25</v>
      </c>
      <c r="G17" s="5" t="s">
        <v>42</v>
      </c>
      <c r="H17" s="5" t="s">
        <v>34</v>
      </c>
      <c r="I17" s="3"/>
    </row>
    <row r="18" spans="1:9">
      <c r="A18">
        <v>26</v>
      </c>
      <c r="B18">
        <v>3.9</v>
      </c>
      <c r="C18">
        <v>2.0004999999999998E-2</v>
      </c>
      <c r="D18" s="3">
        <f t="shared" si="0"/>
        <v>0.9882361934652889</v>
      </c>
      <c r="E18" s="8">
        <f t="shared" si="1"/>
        <v>0.2533938957603305</v>
      </c>
      <c r="F18" s="5" t="s">
        <v>25</v>
      </c>
      <c r="G18" s="5" t="s">
        <v>43</v>
      </c>
      <c r="H18" s="5" t="s">
        <v>38</v>
      </c>
      <c r="I18" s="3"/>
    </row>
    <row r="19" spans="1:9">
      <c r="A19">
        <v>27</v>
      </c>
      <c r="B19">
        <v>4.0999999999999996</v>
      </c>
      <c r="C19">
        <v>0.113672</v>
      </c>
      <c r="D19" s="3">
        <f t="shared" si="0"/>
        <v>5.3925156458915389</v>
      </c>
      <c r="E19" s="8">
        <f t="shared" si="1"/>
        <v>1.3152477185101314</v>
      </c>
      <c r="F19" s="5" t="s">
        <v>25</v>
      </c>
      <c r="G19" s="5" t="s">
        <v>25</v>
      </c>
      <c r="H19" s="5" t="s">
        <v>34</v>
      </c>
      <c r="I19" s="3"/>
    </row>
    <row r="20" spans="1:9">
      <c r="A20">
        <v>41</v>
      </c>
      <c r="B20">
        <v>3.3</v>
      </c>
      <c r="C20">
        <v>0.102754</v>
      </c>
      <c r="D20" s="3">
        <f t="shared" si="0"/>
        <v>4.8791446287607476</v>
      </c>
      <c r="E20" s="9">
        <f t="shared" si="1"/>
        <v>1.4785286753820448</v>
      </c>
      <c r="F20" s="5" t="s">
        <v>25</v>
      </c>
      <c r="G20" s="5" t="s">
        <v>44</v>
      </c>
      <c r="H20" s="5" t="s">
        <v>34</v>
      </c>
      <c r="I20" s="3"/>
    </row>
    <row r="21" spans="1:9">
      <c r="A21">
        <v>42</v>
      </c>
      <c r="B21">
        <v>5.8</v>
      </c>
      <c r="C21">
        <v>1.3455999999999999E-2</v>
      </c>
      <c r="D21" s="3">
        <f t="shared" si="0"/>
        <v>0.68029822028434472</v>
      </c>
      <c r="E21" s="8">
        <f t="shared" si="1"/>
        <v>0.11729279660074909</v>
      </c>
      <c r="F21" s="5" t="s">
        <v>25</v>
      </c>
      <c r="G21" s="5"/>
      <c r="H21" s="5" t="s">
        <v>30</v>
      </c>
      <c r="I21" s="3"/>
    </row>
    <row r="22" spans="1:9">
      <c r="A22">
        <v>43</v>
      </c>
      <c r="B22">
        <v>3.5</v>
      </c>
      <c r="C22">
        <v>4.1033E-2</v>
      </c>
      <c r="D22" s="3">
        <f t="shared" si="0"/>
        <v>1.9769855750577301</v>
      </c>
      <c r="E22" s="8">
        <f t="shared" si="1"/>
        <v>0.56485302144506577</v>
      </c>
      <c r="F22" s="5" t="s">
        <v>25</v>
      </c>
      <c r="G22" s="5" t="s">
        <v>45</v>
      </c>
      <c r="H22" s="5" t="s">
        <v>30</v>
      </c>
      <c r="I22" s="3"/>
    </row>
    <row r="23" spans="1:9">
      <c r="A23">
        <v>44</v>
      </c>
      <c r="B23">
        <v>3.7</v>
      </c>
      <c r="C23">
        <v>2.5048999999999998E-2</v>
      </c>
      <c r="D23" s="3">
        <f t="shared" si="0"/>
        <v>1.2254081489889848</v>
      </c>
      <c r="E23" s="8">
        <f t="shared" si="1"/>
        <v>0.33119139161864453</v>
      </c>
      <c r="F23" s="5" t="s">
        <v>25</v>
      </c>
      <c r="G23" s="5" t="s">
        <v>47</v>
      </c>
      <c r="H23" s="5" t="s">
        <v>38</v>
      </c>
      <c r="I23" s="3"/>
    </row>
    <row r="24" spans="1:9">
      <c r="A24">
        <v>45</v>
      </c>
      <c r="B24">
        <v>2</v>
      </c>
      <c r="C24">
        <v>3.9758000000000002E-2</v>
      </c>
      <c r="D24" s="3">
        <f t="shared" si="0"/>
        <v>1.91703429764046</v>
      </c>
      <c r="E24" s="8">
        <f t="shared" si="1"/>
        <v>0.95851714882022998</v>
      </c>
      <c r="F24" s="5" t="s">
        <v>25</v>
      </c>
      <c r="G24" s="5" t="s">
        <v>46</v>
      </c>
      <c r="H24" s="5" t="s">
        <v>27</v>
      </c>
      <c r="I24" s="3"/>
    </row>
    <row r="25" spans="1:9">
      <c r="A25">
        <v>46</v>
      </c>
      <c r="B25">
        <v>3.5</v>
      </c>
      <c r="C25">
        <v>2.9721000000000001E-2</v>
      </c>
      <c r="D25" s="3">
        <f t="shared" si="0"/>
        <v>1.4450884376897593</v>
      </c>
      <c r="E25" s="8">
        <f>D25/B25</f>
        <v>0.41288241076850263</v>
      </c>
      <c r="F25" s="5" t="s">
        <v>25</v>
      </c>
      <c r="G25" s="5" t="s">
        <v>48</v>
      </c>
      <c r="H25" s="5" t="s">
        <v>34</v>
      </c>
      <c r="I25" s="3"/>
    </row>
  </sheetData>
  <autoFilter ref="F1:F25" xr:uid="{A09B4B57-7FD6-8C4A-AEA1-862C18E85EAB}"/>
  <phoneticPr fontId="1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240731std_share</vt:lpstr>
      <vt:lpstr>240731sample_share</vt:lpstr>
      <vt:lpstr>240731calculation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銅谷　理緒</dc:creator>
  <cp:lastModifiedBy>銅谷　理緒</cp:lastModifiedBy>
  <dcterms:created xsi:type="dcterms:W3CDTF">2024-07-31T23:16:53Z</dcterms:created>
  <dcterms:modified xsi:type="dcterms:W3CDTF">2024-08-01T02:31:52Z</dcterms:modified>
</cp:coreProperties>
</file>